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140" windowHeight="13020" activeTab="0"/>
  </bookViews>
  <sheets>
    <sheet name="String Designer" sheetId="1" r:id="rId1"/>
    <sheet name="Vault_Instructions" sheetId="2" r:id="rId2"/>
  </sheets>
  <definedNames/>
  <calcPr fullCalcOnLoad="1"/>
</workbook>
</file>

<file path=xl/sharedStrings.xml><?xml version="1.0" encoding="utf-8"?>
<sst xmlns="http://schemas.openxmlformats.org/spreadsheetml/2006/main" count="87" uniqueCount="64">
  <si>
    <t>Client:</t>
  </si>
  <si>
    <t xml:space="preserve"> </t>
  </si>
  <si>
    <t>Phone</t>
  </si>
  <si>
    <t>Date:</t>
  </si>
  <si>
    <t xml:space="preserve"> By:</t>
  </si>
  <si>
    <t>REV:</t>
  </si>
  <si>
    <t>17395 Oak Rd</t>
  </si>
  <si>
    <t>Atascadero, CA 93422</t>
  </si>
  <si>
    <t>Voice 805-438-5600</t>
  </si>
  <si>
    <t>Fax 805-438-4607</t>
  </si>
  <si>
    <t>Miller Solar</t>
  </si>
  <si>
    <t>william@millersolar.com</t>
  </si>
  <si>
    <t>www.millersolar.com</t>
  </si>
  <si>
    <t>W Miller</t>
  </si>
  <si>
    <t>NOCT</t>
  </si>
  <si>
    <t>Voc at NOCT</t>
  </si>
  <si>
    <t>Change per degree K</t>
  </si>
  <si>
    <t>Module</t>
  </si>
  <si>
    <t>Max voltage per series string</t>
  </si>
  <si>
    <t>Series String Quantity</t>
  </si>
  <si>
    <t>Module String Calculator</t>
  </si>
  <si>
    <t>Change from NOCT</t>
  </si>
  <si>
    <t>Change in volts</t>
  </si>
  <si>
    <t>Open circuit volts at lowest temperature</t>
  </si>
  <si>
    <t>Celsius</t>
  </si>
  <si>
    <t>Fahrenheit to Centigrade converter</t>
  </si>
  <si>
    <t>Fahrenheit</t>
  </si>
  <si>
    <t>Lowest recorded</t>
  </si>
  <si>
    <t>Voc per NEC</t>
  </si>
  <si>
    <t>Enter all temperature values in Celsius</t>
  </si>
  <si>
    <t>Lowest recorded temp at site</t>
  </si>
  <si>
    <t>High average temp at site</t>
  </si>
  <si>
    <t>Vmp at NOCT</t>
  </si>
  <si>
    <t>Vmp at high temperature</t>
  </si>
  <si>
    <t>Voc Using NEC formulas</t>
  </si>
  <si>
    <t>Voc calculations using manufacturer's coefficients</t>
  </si>
  <si>
    <t>Vmp calculations using manufacturer's coefficients</t>
  </si>
  <si>
    <t>Outputs</t>
  </si>
  <si>
    <t>Max voltage for series string</t>
  </si>
  <si>
    <t>NEC max voltage per series string</t>
  </si>
  <si>
    <t>NEC 690.7 factor for site</t>
  </si>
  <si>
    <t>Inputs (enter module stats in green cells)</t>
  </si>
  <si>
    <t>GEPV-200</t>
  </si>
  <si>
    <t>SW270mono</t>
  </si>
  <si>
    <t>SP75</t>
  </si>
  <si>
    <t>%</t>
  </si>
  <si>
    <t>Voc</t>
  </si>
  <si>
    <t>mV/C</t>
  </si>
  <si>
    <t>Average High</t>
  </si>
  <si>
    <t>Calculated: Max voltage for series string</t>
  </si>
  <si>
    <t>Calculated: Vmp at high temperature</t>
  </si>
  <si>
    <t>Module Vault</t>
  </si>
  <si>
    <t>SQ-150P</t>
  </si>
  <si>
    <t>Change per degree K (Volts, not percent)</t>
  </si>
  <si>
    <t>Instructions:</t>
  </si>
  <si>
    <t>Find your module in the vault or enter data for a new modiule.</t>
  </si>
  <si>
    <t>Note that Temp comp (Change per degree) is in volts/Degree c, not percent or millivoits.</t>
  </si>
  <si>
    <t>If your data for Temp Comp isin percent, use the percent to V calculator above.</t>
  </si>
  <si>
    <t>Percent to V converter</t>
  </si>
  <si>
    <t>Copy and paste all of the module data in the green area for your module only and paste in the green area on the String Designer page.</t>
  </si>
  <si>
    <t>Maximum and minimum voltages will be calculated.</t>
  </si>
  <si>
    <t>Created by William Miller, Miller Solar All Rights reserved.</t>
  </si>
  <si>
    <t>Feel free to share this worksheet but please keep attribution on bottom of first page.</t>
  </si>
  <si>
    <t>This tool is under review.  Use it at your own risk.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</si>
</sst>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6">
    <font>
      <sz val="10"/>
      <name val="Arial"/>
      <family val="0"/>
    </font>
    <font>
      <b/>
      <sz val="12"/>
      <color indexed="8"/>
      <name val="Helv"/>
      <family val="0"/>
    </font>
    <font>
      <sz val="14"/>
      <color indexed="8"/>
      <name val="Tahoma"/>
      <family val="2"/>
    </font>
    <font>
      <sz val="14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sz val="12"/>
      <name val="Tahoma"/>
      <family val="2"/>
    </font>
    <font>
      <b/>
      <sz val="9"/>
      <name val="Arial CE"/>
      <family val="2"/>
    </font>
    <font>
      <sz val="11"/>
      <name val="Tahoma"/>
      <family val="2"/>
    </font>
    <font>
      <sz val="11"/>
      <name val="Geneva"/>
      <family val="0"/>
    </font>
    <font>
      <b/>
      <sz val="9"/>
      <name val="Helv"/>
      <family val="0"/>
    </font>
    <font>
      <u val="single"/>
      <sz val="9"/>
      <color indexed="12"/>
      <name val="Geneva"/>
      <family val="0"/>
    </font>
    <font>
      <b/>
      <sz val="9"/>
      <color indexed="8"/>
      <name val="Geneva"/>
      <family val="0"/>
    </font>
    <font>
      <sz val="9"/>
      <name val="Geneva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left"/>
      <protection/>
    </xf>
    <xf numFmtId="0" fontId="5" fillId="35" borderId="15" xfId="0" applyFont="1" applyFill="1" applyBorder="1" applyAlignment="1" applyProtection="1">
      <alignment/>
      <protection/>
    </xf>
    <xf numFmtId="0" fontId="12" fillId="34" borderId="13" xfId="53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36" borderId="16" xfId="0" applyFill="1" applyBorder="1" applyAlignment="1">
      <alignment/>
    </xf>
    <xf numFmtId="0" fontId="0" fillId="37" borderId="16" xfId="0" applyFill="1" applyBorder="1" applyAlignment="1" applyProtection="1">
      <alignment horizontal="right"/>
      <protection locked="0"/>
    </xf>
    <xf numFmtId="0" fontId="0" fillId="36" borderId="16" xfId="0" applyFill="1" applyBorder="1" applyAlignment="1" quotePrefix="1">
      <alignment/>
    </xf>
    <xf numFmtId="0" fontId="0" fillId="37" borderId="16" xfId="0" applyFill="1" applyBorder="1" applyAlignment="1" applyProtection="1">
      <alignment/>
      <protection locked="0"/>
    </xf>
    <xf numFmtId="0" fontId="0" fillId="37" borderId="16" xfId="0" applyNumberFormat="1" applyFill="1" applyBorder="1" applyAlignment="1" applyProtection="1">
      <alignment/>
      <protection locked="0"/>
    </xf>
    <xf numFmtId="10" fontId="0" fillId="37" borderId="16" xfId="0" applyNumberFormat="1" applyFill="1" applyBorder="1" applyAlignment="1" applyProtection="1">
      <alignment/>
      <protection locked="0"/>
    </xf>
    <xf numFmtId="2" fontId="15" fillId="38" borderId="16" xfId="0" applyNumberFormat="1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0" fontId="0" fillId="39" borderId="16" xfId="0" applyNumberFormat="1" applyFill="1" applyBorder="1" applyAlignment="1" applyProtection="1">
      <alignment/>
      <protection/>
    </xf>
    <xf numFmtId="2" fontId="0" fillId="39" borderId="16" xfId="0" applyNumberFormat="1" applyFill="1" applyBorder="1" applyAlignment="1" applyProtection="1">
      <alignment/>
      <protection/>
    </xf>
    <xf numFmtId="2" fontId="15" fillId="39" borderId="1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9" fontId="0" fillId="37" borderId="16" xfId="0" applyNumberFormat="1" applyFill="1" applyBorder="1" applyAlignment="1" applyProtection="1">
      <alignment/>
      <protection locked="0"/>
    </xf>
    <xf numFmtId="169" fontId="0" fillId="39" borderId="16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15" fillId="0" borderId="0" xfId="0" applyFont="1" applyAlignment="1">
      <alignment/>
    </xf>
    <xf numFmtId="0" fontId="11" fillId="35" borderId="15" xfId="53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12" fillId="40" borderId="19" xfId="53" applyFont="1" applyFill="1" applyBorder="1" applyAlignment="1" applyProtection="1">
      <alignment horizontal="center"/>
      <protection locked="0"/>
    </xf>
    <xf numFmtId="0" fontId="13" fillId="40" borderId="20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14" fontId="7" fillId="40" borderId="22" xfId="0" applyNumberFormat="1" applyFont="1" applyFill="1" applyBorder="1" applyAlignment="1" applyProtection="1">
      <alignment horizontal="center"/>
      <protection locked="0"/>
    </xf>
    <xf numFmtId="0" fontId="0" fillId="40" borderId="23" xfId="0" applyFill="1" applyBorder="1" applyAlignment="1" applyProtection="1">
      <alignment horizontal="center"/>
      <protection locked="0"/>
    </xf>
    <xf numFmtId="0" fontId="11" fillId="35" borderId="12" xfId="53" applyFill="1" applyBorder="1" applyAlignment="1" applyProtection="1">
      <alignment horizontal="center"/>
      <protection/>
    </xf>
    <xf numFmtId="0" fontId="7" fillId="40" borderId="22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10" fillId="40" borderId="22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0" fontId="4" fillId="40" borderId="26" xfId="0" applyFont="1" applyFill="1" applyBorder="1" applyAlignment="1" applyProtection="1">
      <alignment horizontal="center"/>
      <protection locked="0"/>
    </xf>
    <xf numFmtId="0" fontId="0" fillId="40" borderId="27" xfId="0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36" borderId="0" xfId="0" applyFont="1" applyFill="1" applyBorder="1" applyAlignment="1">
      <alignment/>
    </xf>
    <xf numFmtId="0" fontId="5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5</xdr:row>
      <xdr:rowOff>133350</xdr:rowOff>
    </xdr:to>
    <xdr:pic>
      <xdr:nvPicPr>
        <xdr:cNvPr id="1" name="Picture 14" descr="Gradient C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liam@millersolar.com" TargetMode="External" /><Relationship Id="rId2" Type="http://schemas.openxmlformats.org/officeDocument/2006/relationships/hyperlink" Target="http://www.millersola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1.28125" style="0" customWidth="1"/>
    <col min="7" max="8" width="10.7109375" style="0" customWidth="1"/>
    <col min="9" max="9" width="0.85546875" style="0" customWidth="1"/>
    <col min="10" max="10" width="27.00390625" style="0" customWidth="1"/>
    <col min="16" max="16" width="11.28125" style="0" customWidth="1"/>
    <col min="17" max="17" width="21.421875" style="0" bestFit="1" customWidth="1"/>
  </cols>
  <sheetData>
    <row r="1" spans="1:8" ht="18">
      <c r="A1" s="1"/>
      <c r="B1" s="52" t="s">
        <v>10</v>
      </c>
      <c r="C1" s="53"/>
      <c r="D1" s="53"/>
      <c r="E1" s="54"/>
      <c r="F1" s="2" t="s">
        <v>0</v>
      </c>
      <c r="G1" s="55"/>
      <c r="H1" s="56"/>
    </row>
    <row r="2" spans="1:8" ht="15.75">
      <c r="A2" s="3"/>
      <c r="B2" s="41" t="s">
        <v>6</v>
      </c>
      <c r="C2" s="42"/>
      <c r="D2" s="42"/>
      <c r="E2" s="43"/>
      <c r="F2" s="4"/>
      <c r="G2" s="47"/>
      <c r="H2" s="45"/>
    </row>
    <row r="3" spans="1:8" ht="15.75">
      <c r="A3" s="3"/>
      <c r="B3" s="48" t="s">
        <v>7</v>
      </c>
      <c r="C3" s="49"/>
      <c r="D3" s="49"/>
      <c r="E3" s="50"/>
      <c r="F3" s="5" t="s">
        <v>1</v>
      </c>
      <c r="G3" s="51"/>
      <c r="H3" s="45"/>
    </row>
    <row r="4" spans="1:8" ht="15">
      <c r="A4" s="6"/>
      <c r="B4" s="41" t="s">
        <v>8</v>
      </c>
      <c r="C4" s="42"/>
      <c r="D4" s="42"/>
      <c r="E4" s="43"/>
      <c r="F4" s="7" t="s">
        <v>2</v>
      </c>
      <c r="G4" s="47"/>
      <c r="H4" s="45"/>
    </row>
    <row r="5" spans="1:8" ht="15">
      <c r="A5" s="8"/>
      <c r="B5" s="41" t="s">
        <v>9</v>
      </c>
      <c r="C5" s="42"/>
      <c r="D5" s="42"/>
      <c r="E5" s="43"/>
      <c r="F5" s="7" t="s">
        <v>3</v>
      </c>
      <c r="G5" s="44"/>
      <c r="H5" s="45"/>
    </row>
    <row r="6" spans="1:8" ht="12.75">
      <c r="A6" s="9"/>
      <c r="B6" s="46" t="s">
        <v>11</v>
      </c>
      <c r="C6" s="42"/>
      <c r="D6" s="42"/>
      <c r="E6" s="43"/>
      <c r="F6" s="10" t="s">
        <v>4</v>
      </c>
      <c r="G6" s="47" t="s">
        <v>13</v>
      </c>
      <c r="H6" s="45"/>
    </row>
    <row r="7" spans="1:8" ht="13.5" thickBot="1">
      <c r="A7" s="11"/>
      <c r="B7" s="36" t="s">
        <v>12</v>
      </c>
      <c r="C7" s="37"/>
      <c r="D7" s="37"/>
      <c r="E7" s="38"/>
      <c r="F7" s="12" t="s">
        <v>5</v>
      </c>
      <c r="G7" s="39" t="s">
        <v>1</v>
      </c>
      <c r="H7" s="40"/>
    </row>
    <row r="8" spans="1:2" ht="12.75">
      <c r="A8" s="59" t="s">
        <v>63</v>
      </c>
      <c r="B8" s="59"/>
    </row>
    <row r="9" spans="1:3" ht="23.25">
      <c r="A9" s="13" t="s">
        <v>20</v>
      </c>
      <c r="B9" s="14"/>
      <c r="C9" s="14"/>
    </row>
    <row r="10" spans="1:2" ht="12.75">
      <c r="A10" s="17" t="s">
        <v>29</v>
      </c>
      <c r="B10" s="17"/>
    </row>
    <row r="11" spans="1:2" ht="12.75">
      <c r="A11" s="18" t="s">
        <v>41</v>
      </c>
      <c r="B11" s="17"/>
    </row>
    <row r="12" spans="1:2" ht="12.75">
      <c r="A12" s="19" t="s">
        <v>17</v>
      </c>
      <c r="B12" s="20" t="s">
        <v>52</v>
      </c>
    </row>
    <row r="13" spans="1:2" ht="12.75">
      <c r="A13" s="21" t="s">
        <v>14</v>
      </c>
      <c r="B13" s="22">
        <v>46</v>
      </c>
    </row>
    <row r="14" spans="1:2" ht="12.75">
      <c r="A14" s="19" t="s">
        <v>15</v>
      </c>
      <c r="B14" s="23">
        <v>43.4</v>
      </c>
    </row>
    <row r="15" spans="1:2" ht="12.75">
      <c r="A15" s="19" t="s">
        <v>32</v>
      </c>
      <c r="B15" s="23">
        <v>34</v>
      </c>
    </row>
    <row r="16" spans="1:2" ht="12.75">
      <c r="A16" s="19" t="s">
        <v>16</v>
      </c>
      <c r="B16" s="31">
        <v>-0.161</v>
      </c>
    </row>
    <row r="17" spans="1:5" ht="12.75">
      <c r="A17" s="19" t="s">
        <v>30</v>
      </c>
      <c r="B17" s="57">
        <v>-10</v>
      </c>
      <c r="E17" t="s">
        <v>25</v>
      </c>
    </row>
    <row r="18" spans="1:6" ht="12.75">
      <c r="A18" s="19" t="s">
        <v>31</v>
      </c>
      <c r="B18" s="57">
        <v>38</v>
      </c>
      <c r="E18" t="s">
        <v>26</v>
      </c>
      <c r="F18" s="22">
        <v>80</v>
      </c>
    </row>
    <row r="19" spans="1:6" ht="12.75">
      <c r="A19" s="19" t="s">
        <v>19</v>
      </c>
      <c r="B19" s="57">
        <v>1</v>
      </c>
      <c r="E19" t="s">
        <v>24</v>
      </c>
      <c r="F19" s="26">
        <f>(F18-32)*5/9</f>
        <v>26.666666666666668</v>
      </c>
    </row>
    <row r="20" spans="1:2" ht="12.75">
      <c r="A20" s="18" t="s">
        <v>37</v>
      </c>
      <c r="B20" s="17"/>
    </row>
    <row r="21" spans="1:2" ht="12.75">
      <c r="A21" s="34" t="s">
        <v>49</v>
      </c>
      <c r="B21" s="25">
        <f>+B34</f>
        <v>52.416</v>
      </c>
    </row>
    <row r="22" spans="1:2" ht="12.75">
      <c r="A22" s="34" t="s">
        <v>50</v>
      </c>
      <c r="B22" s="25">
        <f>+B44</f>
        <v>35.288</v>
      </c>
    </row>
    <row r="23" spans="1:2" ht="12.75">
      <c r="A23" s="34" t="s">
        <v>39</v>
      </c>
      <c r="B23" s="25">
        <f>+B50</f>
        <v>49.041999999999994</v>
      </c>
    </row>
    <row r="25" spans="1:2" ht="15.75">
      <c r="A25" s="16" t="s">
        <v>35</v>
      </c>
      <c r="B25" s="15"/>
    </row>
    <row r="26" spans="1:2" ht="12.75">
      <c r="A26" s="19" t="s">
        <v>14</v>
      </c>
      <c r="B26" s="26">
        <f>B13</f>
        <v>46</v>
      </c>
    </row>
    <row r="27" spans="1:2" ht="12.75">
      <c r="A27" s="19" t="s">
        <v>27</v>
      </c>
      <c r="B27" s="26">
        <f>B17</f>
        <v>-10</v>
      </c>
    </row>
    <row r="28" spans="1:2" ht="12.75">
      <c r="A28" s="19" t="s">
        <v>21</v>
      </c>
      <c r="B28" s="26">
        <f>+B27-B26</f>
        <v>-56</v>
      </c>
    </row>
    <row r="29" spans="1:2" ht="12.75">
      <c r="A29" s="19" t="s">
        <v>16</v>
      </c>
      <c r="B29" s="32">
        <f>+B16</f>
        <v>-0.161</v>
      </c>
    </row>
    <row r="30" spans="1:2" ht="12.75">
      <c r="A30" s="19" t="s">
        <v>22</v>
      </c>
      <c r="B30" s="26">
        <f>+B28*B29</f>
        <v>9.016</v>
      </c>
    </row>
    <row r="31" spans="1:2" ht="12.75">
      <c r="A31" s="19" t="s">
        <v>15</v>
      </c>
      <c r="B31" s="27">
        <f>+B14</f>
        <v>43.4</v>
      </c>
    </row>
    <row r="32" spans="1:2" ht="12.75">
      <c r="A32" s="19" t="s">
        <v>23</v>
      </c>
      <c r="B32" s="28">
        <f>+B30+B31</f>
        <v>52.416</v>
      </c>
    </row>
    <row r="33" spans="1:2" ht="12.75">
      <c r="A33" s="19" t="s">
        <v>19</v>
      </c>
      <c r="B33" s="26">
        <f>+B19</f>
        <v>1</v>
      </c>
    </row>
    <row r="34" spans="1:2" ht="12.75">
      <c r="A34" s="19" t="s">
        <v>38</v>
      </c>
      <c r="B34" s="29">
        <f>+B32*B33</f>
        <v>52.416</v>
      </c>
    </row>
    <row r="35" spans="1:2" ht="15.75">
      <c r="A35" s="16" t="s">
        <v>36</v>
      </c>
      <c r="B35" s="15"/>
    </row>
    <row r="36" spans="1:2" ht="12.75">
      <c r="A36" s="34" t="s">
        <v>14</v>
      </c>
      <c r="B36" s="26">
        <f>+B13</f>
        <v>46</v>
      </c>
    </row>
    <row r="37" spans="1:2" ht="12.75">
      <c r="A37" s="34" t="s">
        <v>48</v>
      </c>
      <c r="B37" s="27">
        <f>+B18</f>
        <v>38</v>
      </c>
    </row>
    <row r="38" spans="1:2" ht="12.75">
      <c r="A38" s="19" t="s">
        <v>21</v>
      </c>
      <c r="B38" s="26">
        <f>+B37-B36</f>
        <v>-8</v>
      </c>
    </row>
    <row r="39" spans="1:2" ht="12.75">
      <c r="A39" s="19" t="s">
        <v>16</v>
      </c>
      <c r="B39" s="32">
        <f>+B16</f>
        <v>-0.161</v>
      </c>
    </row>
    <row r="40" spans="1:2" ht="12.75">
      <c r="A40" s="19" t="s">
        <v>22</v>
      </c>
      <c r="B40" s="26">
        <f>+B38*B39</f>
        <v>1.288</v>
      </c>
    </row>
    <row r="41" spans="1:2" ht="12.75">
      <c r="A41" s="19" t="s">
        <v>32</v>
      </c>
      <c r="B41" s="27">
        <f>+B15</f>
        <v>34</v>
      </c>
    </row>
    <row r="42" spans="1:2" ht="12.75">
      <c r="A42" s="19" t="s">
        <v>23</v>
      </c>
      <c r="B42" s="28">
        <f>+B40+B41</f>
        <v>35.288</v>
      </c>
    </row>
    <row r="43" spans="1:2" ht="12.75">
      <c r="A43" s="19" t="s">
        <v>19</v>
      </c>
      <c r="B43" s="26">
        <f>+B19</f>
        <v>1</v>
      </c>
    </row>
    <row r="44" spans="1:2" ht="12.75">
      <c r="A44" s="19" t="s">
        <v>33</v>
      </c>
      <c r="B44" s="29">
        <f>+B42*B43</f>
        <v>35.288</v>
      </c>
    </row>
    <row r="45" spans="1:2" ht="15.75">
      <c r="A45" s="16" t="s">
        <v>34</v>
      </c>
      <c r="B45" s="15"/>
    </row>
    <row r="46" spans="1:2" ht="12.75">
      <c r="A46" s="19" t="s">
        <v>15</v>
      </c>
      <c r="B46" s="26">
        <f>+B14</f>
        <v>43.4</v>
      </c>
    </row>
    <row r="47" spans="1:2" ht="12.75">
      <c r="A47" s="19" t="s">
        <v>40</v>
      </c>
      <c r="B47" s="22">
        <v>1.13</v>
      </c>
    </row>
    <row r="48" spans="1:2" ht="12.75">
      <c r="A48" s="19" t="s">
        <v>28</v>
      </c>
      <c r="B48" s="28">
        <f>+B46*B47</f>
        <v>49.041999999999994</v>
      </c>
    </row>
    <row r="49" spans="1:2" ht="12.75">
      <c r="A49" s="19" t="s">
        <v>19</v>
      </c>
      <c r="B49" s="26">
        <f>+B19</f>
        <v>1</v>
      </c>
    </row>
    <row r="50" spans="1:2" ht="12.75">
      <c r="A50" s="19" t="s">
        <v>18</v>
      </c>
      <c r="B50" s="29">
        <f>+B48*B49</f>
        <v>49.041999999999994</v>
      </c>
    </row>
    <row r="53" ht="12.75">
      <c r="A53" s="58" t="s">
        <v>61</v>
      </c>
    </row>
  </sheetData>
  <sheetProtection sheet="1" objects="1" scenarios="1"/>
  <mergeCells count="15">
    <mergeCell ref="A8:B8"/>
    <mergeCell ref="B3:E3"/>
    <mergeCell ref="G3:H3"/>
    <mergeCell ref="B4:E4"/>
    <mergeCell ref="G4:H4"/>
    <mergeCell ref="B1:E1"/>
    <mergeCell ref="G1:H1"/>
    <mergeCell ref="B2:E2"/>
    <mergeCell ref="G2:H2"/>
    <mergeCell ref="B7:E7"/>
    <mergeCell ref="G7:H7"/>
    <mergeCell ref="B5:E5"/>
    <mergeCell ref="G5:H5"/>
    <mergeCell ref="B6:E6"/>
    <mergeCell ref="G6:H6"/>
  </mergeCells>
  <conditionalFormatting sqref="B23 B21">
    <cfRule type="cellIs" priority="1" dxfId="0" operator="greaterThan" stopIfTrue="1">
      <formula>600</formula>
    </cfRule>
  </conditionalFormatting>
  <hyperlinks>
    <hyperlink ref="B6" r:id="rId1" display="william@millersolar.com"/>
    <hyperlink ref="B7" r:id="rId2" display="www.millersolar.com"/>
  </hyperlinks>
  <printOptions/>
  <pageMargins left="0.49" right="0.75" top="0.33" bottom="0.58" header="0.2" footer="0.34"/>
  <pageSetup fitToWidth="2" fitToHeight="1"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4.7109375" style="0" customWidth="1"/>
  </cols>
  <sheetData>
    <row r="1" spans="3:7" ht="12.75">
      <c r="C1" t="s">
        <v>25</v>
      </c>
      <c r="G1" s="30" t="s">
        <v>58</v>
      </c>
    </row>
    <row r="2" spans="3:8" ht="12.75">
      <c r="C2" t="s">
        <v>26</v>
      </c>
      <c r="D2" s="22">
        <v>14</v>
      </c>
      <c r="G2" s="30" t="s">
        <v>45</v>
      </c>
      <c r="H2" s="24">
        <v>0.0034</v>
      </c>
    </row>
    <row r="3" spans="3:8" ht="12.75">
      <c r="C3" t="s">
        <v>24</v>
      </c>
      <c r="D3" s="26">
        <f>(D2-32)*5/9</f>
        <v>-10</v>
      </c>
      <c r="G3" s="30" t="s">
        <v>46</v>
      </c>
      <c r="H3" s="22">
        <v>21.7</v>
      </c>
    </row>
    <row r="4" spans="7:8" ht="12.75">
      <c r="G4" s="33" t="s">
        <v>47</v>
      </c>
      <c r="H4" s="32">
        <f>+H2*H3</f>
        <v>0.07378</v>
      </c>
    </row>
    <row r="6" ht="12.75">
      <c r="A6" s="35" t="s">
        <v>51</v>
      </c>
    </row>
    <row r="7" ht="12.75">
      <c r="A7" s="30"/>
    </row>
    <row r="8" spans="1:14" ht="12.75">
      <c r="A8" s="19" t="s">
        <v>17</v>
      </c>
      <c r="C8" s="20" t="s">
        <v>42</v>
      </c>
      <c r="D8" s="20" t="s">
        <v>43</v>
      </c>
      <c r="E8" s="20" t="s">
        <v>44</v>
      </c>
      <c r="F8" s="20" t="s">
        <v>52</v>
      </c>
      <c r="G8" s="20"/>
      <c r="H8" s="20"/>
      <c r="I8" s="20"/>
      <c r="J8" s="20"/>
      <c r="K8" s="20"/>
      <c r="L8" s="20"/>
      <c r="M8" s="20"/>
      <c r="N8" s="20"/>
    </row>
    <row r="9" spans="1:14" ht="12.75">
      <c r="A9" s="21" t="s">
        <v>14</v>
      </c>
      <c r="C9" s="22">
        <v>42</v>
      </c>
      <c r="D9" s="22">
        <v>46</v>
      </c>
      <c r="E9" s="22">
        <v>45</v>
      </c>
      <c r="F9" s="22">
        <v>46</v>
      </c>
      <c r="G9" s="22"/>
      <c r="H9" s="22"/>
      <c r="I9" s="22"/>
      <c r="J9" s="22"/>
      <c r="K9" s="22"/>
      <c r="L9" s="22"/>
      <c r="M9" s="22"/>
      <c r="N9" s="22"/>
    </row>
    <row r="10" spans="1:14" ht="12.75">
      <c r="A10" s="19" t="s">
        <v>15</v>
      </c>
      <c r="C10" s="23">
        <v>32.9</v>
      </c>
      <c r="D10" s="23">
        <v>38.3</v>
      </c>
      <c r="E10" s="23">
        <v>21.7</v>
      </c>
      <c r="F10" s="23">
        <v>43.4</v>
      </c>
      <c r="G10" s="23"/>
      <c r="H10" s="23"/>
      <c r="I10" s="23"/>
      <c r="J10" s="23"/>
      <c r="K10" s="23"/>
      <c r="L10" s="23"/>
      <c r="M10" s="23"/>
      <c r="N10" s="23"/>
    </row>
    <row r="11" spans="1:14" ht="12.75">
      <c r="A11" s="19" t="s">
        <v>32</v>
      </c>
      <c r="C11" s="23">
        <v>26.3</v>
      </c>
      <c r="D11" s="23">
        <v>32.1</v>
      </c>
      <c r="E11" s="23">
        <v>17</v>
      </c>
      <c r="F11" s="23">
        <v>34</v>
      </c>
      <c r="G11" s="23"/>
      <c r="H11" s="23"/>
      <c r="I11" s="23"/>
      <c r="J11" s="23"/>
      <c r="K11" s="23"/>
      <c r="L11" s="23"/>
      <c r="M11" s="23"/>
      <c r="N11" s="23"/>
    </row>
    <row r="12" spans="1:14" ht="12.75">
      <c r="A12" s="34" t="s">
        <v>53</v>
      </c>
      <c r="C12" s="31">
        <v>-0.0012</v>
      </c>
      <c r="D12" s="31">
        <v>-0.3</v>
      </c>
      <c r="E12" s="31">
        <v>-0.077</v>
      </c>
      <c r="F12" s="31">
        <v>-0.161</v>
      </c>
      <c r="G12" s="31"/>
      <c r="H12" s="31"/>
      <c r="I12" s="31"/>
      <c r="J12" s="31"/>
      <c r="K12" s="31"/>
      <c r="L12" s="31"/>
      <c r="M12" s="31"/>
      <c r="N12" s="31"/>
    </row>
    <row r="13" spans="1:14" ht="12.75">
      <c r="A13" s="19" t="s">
        <v>30</v>
      </c>
      <c r="C13" s="22">
        <v>-10</v>
      </c>
      <c r="D13" s="22">
        <v>10</v>
      </c>
      <c r="E13" s="22">
        <v>-10</v>
      </c>
      <c r="F13" s="22">
        <v>-10</v>
      </c>
      <c r="G13" s="22"/>
      <c r="H13" s="22"/>
      <c r="I13" s="22"/>
      <c r="J13" s="22"/>
      <c r="K13" s="22"/>
      <c r="L13" s="22"/>
      <c r="M13" s="22"/>
      <c r="N13" s="22"/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59</v>
      </c>
    </row>
    <row r="26" ht="12.75">
      <c r="A26" s="30" t="s">
        <v>60</v>
      </c>
    </row>
    <row r="27" ht="12.75">
      <c r="A27" s="30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Willliam Miller</cp:lastModifiedBy>
  <cp:lastPrinted>2009-12-10T23:31:58Z</cp:lastPrinted>
  <dcterms:created xsi:type="dcterms:W3CDTF">2008-08-12T19:42:58Z</dcterms:created>
  <dcterms:modified xsi:type="dcterms:W3CDTF">2013-09-27T04:36:47Z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